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高体連混成\2023高校総体混成\"/>
    </mc:Choice>
  </mc:AlternateContent>
  <xr:revisionPtr revIDLastSave="0" documentId="13_ncr:1_{FC3BF74B-D1F3-4FDC-9D26-D2AA88026D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データ用" sheetId="1" r:id="rId1"/>
  </sheets>
  <definedNames>
    <definedName name="_xlnm.Print_Area" localSheetId="0">データ用!$A$1:$Q$45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J31" i="1"/>
  <c r="O39" i="1"/>
  <c r="N39" i="1"/>
  <c r="L39" i="1"/>
  <c r="J39" i="1"/>
  <c r="I39" i="1"/>
  <c r="G39" i="1"/>
  <c r="P39" i="1" l="1"/>
  <c r="E31" i="1"/>
  <c r="O31" i="1"/>
  <c r="N31" i="1"/>
  <c r="M31" i="1"/>
  <c r="K31" i="1"/>
  <c r="I31" i="1"/>
  <c r="G31" i="1"/>
  <c r="P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30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(例)　11.50</t>
        </r>
      </text>
    </comment>
    <comment ref="F30" authorId="0" shapeId="0" xr:uid="{00000000-0006-0000-0000-000002000000}">
      <text>
        <r>
          <rPr>
            <sz val="9"/>
            <color indexed="81"/>
            <rFont val="ＭＳ 明朝"/>
            <family val="1"/>
            <charset val="128"/>
          </rPr>
          <t>(例) ＋1.5</t>
        </r>
      </text>
    </comment>
    <comment ref="G30" authorId="0" shapeId="0" xr:uid="{00000000-0006-0000-0000-000003000000}">
      <text>
        <r>
          <rPr>
            <sz val="9"/>
            <color indexed="81"/>
            <rFont val="ＭＳ 明朝"/>
            <family val="1"/>
            <charset val="128"/>
          </rPr>
          <t>(例)　6.20</t>
        </r>
      </text>
    </comment>
    <comment ref="H30" authorId="0" shapeId="0" xr:uid="{00000000-0006-0000-0000-000004000000}">
      <text>
        <r>
          <rPr>
            <sz val="9"/>
            <color indexed="81"/>
            <rFont val="ＭＳ 明朝"/>
            <family val="1"/>
            <charset val="128"/>
          </rPr>
          <t>(例)　±0.0</t>
        </r>
      </text>
    </comment>
    <comment ref="I30" authorId="0" shapeId="0" xr:uid="{00000000-0006-0000-0000-000005000000}">
      <text>
        <r>
          <rPr>
            <sz val="9"/>
            <color indexed="81"/>
            <rFont val="ＭＳ 明朝"/>
            <family val="1"/>
            <charset val="128"/>
          </rPr>
          <t>(例)　10.60</t>
        </r>
      </text>
    </comment>
    <comment ref="J30" authorId="0" shapeId="0" xr:uid="{00000000-0006-0000-0000-000006000000}">
      <text>
        <r>
          <rPr>
            <sz val="9"/>
            <color indexed="81"/>
            <rFont val="ＭＳ 明朝"/>
            <family val="1"/>
            <charset val="128"/>
          </rPr>
          <t>(例)　53.50</t>
        </r>
      </text>
    </comment>
    <comment ref="K30" authorId="0" shapeId="0" xr:uid="{00000000-0006-0000-0000-000007000000}">
      <text>
        <r>
          <rPr>
            <sz val="9"/>
            <color indexed="81"/>
            <rFont val="ＭＳ 明朝"/>
            <family val="1"/>
            <charset val="128"/>
          </rPr>
          <t>(例)　17.10</t>
        </r>
      </text>
    </comment>
    <comment ref="L30" authorId="0" shapeId="0" xr:uid="{00000000-0006-0000-0000-000008000000}">
      <text>
        <r>
          <rPr>
            <sz val="9"/>
            <color indexed="81"/>
            <rFont val="ＭＳ 明朝"/>
            <family val="1"/>
            <charset val="128"/>
          </rPr>
          <t>(例)　-0.5</t>
        </r>
      </text>
    </comment>
    <comment ref="M30" authorId="0" shapeId="0" xr:uid="{00000000-0006-0000-0000-000009000000}">
      <text>
        <r>
          <rPr>
            <sz val="9"/>
            <color indexed="81"/>
            <rFont val="ＭＳ 明朝"/>
            <family val="1"/>
            <charset val="128"/>
          </rPr>
          <t>(例)　41.50</t>
        </r>
      </text>
    </comment>
    <comment ref="N30" authorId="0" shapeId="0" xr:uid="{00000000-0006-0000-0000-00000A000000}">
      <text>
        <r>
          <rPr>
            <sz val="9"/>
            <color indexed="81"/>
            <rFont val="ＭＳ 明朝"/>
            <family val="1"/>
            <charset val="128"/>
          </rPr>
          <t>(例)　1.75</t>
        </r>
      </text>
    </comment>
    <comment ref="O30" authorId="0" shapeId="0" xr:uid="{00000000-0006-0000-0000-00000B000000}">
      <text>
        <r>
          <rPr>
            <sz val="9"/>
            <color indexed="81"/>
            <rFont val="ＭＳ 明朝"/>
            <family val="1"/>
            <charset val="128"/>
          </rPr>
          <t>(例)　4.50.20</t>
        </r>
      </text>
    </comment>
    <comment ref="E38" authorId="0" shapeId="0" xr:uid="{00000000-0006-0000-0000-00000C000000}">
      <text>
        <r>
          <rPr>
            <sz val="9"/>
            <color indexed="81"/>
            <rFont val="ＭＳ 明朝"/>
            <family val="1"/>
            <charset val="128"/>
          </rPr>
          <t>(例)　16.45</t>
        </r>
      </text>
    </comment>
    <comment ref="F38" authorId="0" shapeId="0" xr:uid="{00000000-0006-0000-0000-00000D000000}">
      <text>
        <r>
          <rPr>
            <sz val="9"/>
            <color indexed="81"/>
            <rFont val="ＭＳ 明朝"/>
            <family val="1"/>
            <charset val="128"/>
          </rPr>
          <t>(例)　+1.4</t>
        </r>
      </text>
    </comment>
    <comment ref="G38" authorId="0" shapeId="0" xr:uid="{00000000-0006-0000-0000-00000E000000}">
      <text>
        <r>
          <rPr>
            <sz val="9"/>
            <color indexed="81"/>
            <rFont val="ＭＳ 明朝"/>
            <family val="1"/>
            <charset val="128"/>
          </rPr>
          <t>(例)　1.45</t>
        </r>
      </text>
    </comment>
    <comment ref="I38" authorId="0" shapeId="0" xr:uid="{00000000-0006-0000-0000-00000F000000}">
      <text>
        <r>
          <rPr>
            <sz val="9"/>
            <color indexed="81"/>
            <rFont val="ＭＳ 明朝"/>
            <family val="1"/>
            <charset val="128"/>
          </rPr>
          <t>(例)　8.55</t>
        </r>
      </text>
    </comment>
    <comment ref="J38" authorId="0" shapeId="0" xr:uid="{00000000-0006-0000-0000-000010000000}">
      <text>
        <r>
          <rPr>
            <sz val="9"/>
            <color indexed="81"/>
            <rFont val="ＭＳ 明朝"/>
            <family val="1"/>
            <charset val="128"/>
          </rPr>
          <t>(例)　27.40</t>
        </r>
      </text>
    </comment>
    <comment ref="K38" authorId="0" shapeId="0" xr:uid="{00000000-0006-0000-0000-000011000000}">
      <text>
        <r>
          <rPr>
            <sz val="9"/>
            <color indexed="81"/>
            <rFont val="ＭＳ 明朝"/>
            <family val="1"/>
            <charset val="128"/>
          </rPr>
          <t>(例)　-1.2</t>
        </r>
      </text>
    </comment>
    <comment ref="L38" authorId="0" shapeId="0" xr:uid="{00000000-0006-0000-0000-000012000000}">
      <text>
        <r>
          <rPr>
            <sz val="9"/>
            <color indexed="81"/>
            <rFont val="ＭＳ 明朝"/>
            <family val="1"/>
            <charset val="128"/>
          </rPr>
          <t>(例)　4.48</t>
        </r>
      </text>
    </comment>
    <comment ref="M38" authorId="0" shapeId="0" xr:uid="{00000000-0006-0000-0000-000013000000}">
      <text>
        <r>
          <rPr>
            <sz val="9"/>
            <color indexed="81"/>
            <rFont val="ＭＳ 明朝"/>
            <family val="1"/>
            <charset val="128"/>
          </rPr>
          <t>(例)　+1.2</t>
        </r>
      </text>
    </comment>
    <comment ref="N38" authorId="0" shapeId="0" xr:uid="{00000000-0006-0000-0000-000014000000}">
      <text>
        <r>
          <rPr>
            <sz val="9"/>
            <color indexed="81"/>
            <rFont val="ＭＳ 明朝"/>
            <family val="1"/>
            <charset val="128"/>
          </rPr>
          <t>(例)　31.20</t>
        </r>
      </text>
    </comment>
    <comment ref="O38" authorId="0" shapeId="0" xr:uid="{00000000-0006-0000-0000-000015000000}">
      <text>
        <r>
          <rPr>
            <sz val="9"/>
            <color indexed="81"/>
            <rFont val="ＭＳ 明朝"/>
            <family val="1"/>
            <charset val="128"/>
          </rPr>
          <t>(例)　2.41.33</t>
        </r>
      </text>
    </comment>
  </commentList>
</comments>
</file>

<file path=xl/sharedStrings.xml><?xml version="1.0" encoding="utf-8"?>
<sst xmlns="http://schemas.openxmlformats.org/spreadsheetml/2006/main" count="85" uniqueCount="65">
  <si>
    <t>愛知県高校総体　混成競技　出場確認票</t>
    <rPh sb="0" eb="3">
      <t>アイチケン</t>
    </rPh>
    <rPh sb="3" eb="5">
      <t>コウコウ</t>
    </rPh>
    <rPh sb="5" eb="7">
      <t>ソウタイ</t>
    </rPh>
    <rPh sb="8" eb="10">
      <t>コンセイ</t>
    </rPh>
    <rPh sb="10" eb="12">
      <t>キョウギ</t>
    </rPh>
    <rPh sb="13" eb="15">
      <t>シュツジョウ</t>
    </rPh>
    <rPh sb="15" eb="17">
      <t>カクニン</t>
    </rPh>
    <rPh sb="17" eb="18">
      <t>ヒョウ</t>
    </rPh>
    <phoneticPr fontId="1"/>
  </si>
  <si>
    <t>　　③その他</t>
    <rPh sb="5" eb="6">
      <t>タ</t>
    </rPh>
    <phoneticPr fontId="1"/>
  </si>
  <si>
    <t>各支部の予選会へ混成競技（八種競技もしくは、七種競技）の種目エントリーを行う。</t>
    <rPh sb="0" eb="3">
      <t>カクシブ</t>
    </rPh>
    <rPh sb="4" eb="7">
      <t>ヨセンカイ</t>
    </rPh>
    <rPh sb="8" eb="10">
      <t>コンセイ</t>
    </rPh>
    <rPh sb="10" eb="12">
      <t>キョウギ</t>
    </rPh>
    <rPh sb="13" eb="15">
      <t>ハッシュ</t>
    </rPh>
    <rPh sb="15" eb="17">
      <t>キョウギ</t>
    </rPh>
    <rPh sb="22" eb="24">
      <t>ナナシュ</t>
    </rPh>
    <rPh sb="24" eb="26">
      <t>キョウギ</t>
    </rPh>
    <rPh sb="28" eb="30">
      <t>シュモク</t>
    </rPh>
    <rPh sb="36" eb="37">
      <t>オコナ</t>
    </rPh>
    <phoneticPr fontId="1"/>
  </si>
  <si>
    <t>本票を、各支部予選会申し込み時までに『混成担当者（山田高校：小林（052-504-2968）』へFAX送信する。</t>
    <rPh sb="0" eb="1">
      <t>ホン</t>
    </rPh>
    <rPh sb="1" eb="2">
      <t>ヒョウ</t>
    </rPh>
    <rPh sb="4" eb="7">
      <t>カクシブ</t>
    </rPh>
    <rPh sb="7" eb="10">
      <t>ヨセンカイ</t>
    </rPh>
    <rPh sb="10" eb="11">
      <t>モウ</t>
    </rPh>
    <rPh sb="12" eb="13">
      <t>コ</t>
    </rPh>
    <rPh sb="14" eb="15">
      <t>ジ</t>
    </rPh>
    <rPh sb="19" eb="21">
      <t>コンセイ</t>
    </rPh>
    <rPh sb="21" eb="24">
      <t>タントウシャ</t>
    </rPh>
    <rPh sb="25" eb="27">
      <t>ヤマダ</t>
    </rPh>
    <rPh sb="27" eb="29">
      <t>コウコウ</t>
    </rPh>
    <rPh sb="30" eb="32">
      <t>コバヤシ</t>
    </rPh>
    <rPh sb="51" eb="53">
      <t>ソウシン</t>
    </rPh>
    <phoneticPr fontId="1"/>
  </si>
  <si>
    <t>混成競技へのエントリー完了</t>
    <rPh sb="0" eb="2">
      <t>コンセイ</t>
    </rPh>
    <rPh sb="2" eb="4">
      <t>キョウギ</t>
    </rPh>
    <rPh sb="11" eb="13">
      <t>カンリョウ</t>
    </rPh>
    <phoneticPr fontId="1"/>
  </si>
  <si>
    <t>①総合得点</t>
    <rPh sb="1" eb="3">
      <t>ソウゴウ</t>
    </rPh>
    <rPh sb="3" eb="5">
      <t>トクテン</t>
    </rPh>
    <phoneticPr fontId="1"/>
  </si>
  <si>
    <t>100ｍ</t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</si>
  <si>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</si>
  <si>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</si>
  <si>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400ｍ</t>
    <phoneticPr fontId="1"/>
  </si>
  <si>
    <t>110ｍH</t>
    <phoneticPr fontId="1"/>
  </si>
  <si>
    <t>やり投</t>
    <rPh sb="2" eb="3">
      <t>ナ</t>
    </rPh>
    <phoneticPr fontId="1"/>
  </si>
  <si>
    <t>走高跳</t>
    <rPh sb="0" eb="3">
      <t>ハシリタカトビ</t>
    </rPh>
    <phoneticPr fontId="1"/>
  </si>
  <si>
    <t>1500ｍ</t>
    <phoneticPr fontId="1"/>
  </si>
  <si>
    <t>Step１</t>
    <phoneticPr fontId="1"/>
  </si>
  <si>
    <t>Step２</t>
    <phoneticPr fontId="1"/>
  </si>
  <si>
    <t>Step３</t>
    <phoneticPr fontId="1"/>
  </si>
  <si>
    <t>Step４</t>
    <phoneticPr fontId="1"/>
  </si>
  <si>
    <t>（Step５）</t>
    <phoneticPr fontId="1"/>
  </si>
  <si>
    <t>記録</t>
    <rPh sb="0" eb="2">
      <t>キロク</t>
    </rPh>
    <phoneticPr fontId="1"/>
  </si>
  <si>
    <t>得点</t>
    <rPh sb="0" eb="2">
      <t>トクテン</t>
    </rPh>
    <phoneticPr fontId="1"/>
  </si>
  <si>
    <t>　　　‣新１年生に限り、中学混成において、高い実績を有した場合（全日中出場等）は別途審議とする。</t>
    <rPh sb="4" eb="5">
      <t>シン</t>
    </rPh>
    <rPh sb="6" eb="8">
      <t>ネンセイ</t>
    </rPh>
    <rPh sb="9" eb="10">
      <t>カギ</t>
    </rPh>
    <rPh sb="12" eb="14">
      <t>チュウガク</t>
    </rPh>
    <rPh sb="14" eb="16">
      <t>コンセイ</t>
    </rPh>
    <rPh sb="21" eb="22">
      <t>タカ</t>
    </rPh>
    <rPh sb="23" eb="25">
      <t>ジッセキ</t>
    </rPh>
    <rPh sb="26" eb="27">
      <t>ユウ</t>
    </rPh>
    <rPh sb="29" eb="31">
      <t>バアイ</t>
    </rPh>
    <rPh sb="32" eb="33">
      <t>ゼン</t>
    </rPh>
    <rPh sb="33" eb="35">
      <t>ニッチュウ</t>
    </rPh>
    <rPh sb="35" eb="37">
      <t>シュツジョウ</t>
    </rPh>
    <rPh sb="37" eb="38">
      <t>トウ</t>
    </rPh>
    <rPh sb="40" eb="42">
      <t>ベット</t>
    </rPh>
    <rPh sb="42" eb="44">
      <t>シンギ</t>
    </rPh>
    <phoneticPr fontId="1"/>
  </si>
  <si>
    <t>七種競技</t>
    <rPh sb="0" eb="2">
      <t>ナナシュ</t>
    </rPh>
    <rPh sb="2" eb="4">
      <t>キョウギ</t>
    </rPh>
    <phoneticPr fontId="1"/>
  </si>
  <si>
    <t>八種競技</t>
    <rPh sb="0" eb="2">
      <t>ハッシュ</t>
    </rPh>
    <rPh sb="2" eb="4">
      <t>キョウギ</t>
    </rPh>
    <phoneticPr fontId="1"/>
  </si>
  <si>
    <t>100ｍH</t>
    <phoneticPr fontId="1"/>
  </si>
  <si>
    <t>200ｍ</t>
    <phoneticPr fontId="1"/>
  </si>
  <si>
    <t>800ｍ</t>
    <phoneticPr fontId="1"/>
  </si>
  <si>
    <t>氏名：</t>
    <rPh sb="0" eb="2">
      <t>シメイ</t>
    </rPh>
    <phoneticPr fontId="1"/>
  </si>
  <si>
    <t>学年：</t>
    <rPh sb="0" eb="2">
      <t>ガクネン</t>
    </rPh>
    <phoneticPr fontId="1"/>
  </si>
  <si>
    <t>出場要件を選択し、記入</t>
    <rPh sb="0" eb="2">
      <t>シュツジョウ</t>
    </rPh>
    <rPh sb="2" eb="4">
      <t>ヨウケン</t>
    </rPh>
    <rPh sb="5" eb="7">
      <t>センタク</t>
    </rPh>
    <rPh sb="9" eb="11">
      <t>キニュウ</t>
    </rPh>
    <phoneticPr fontId="1"/>
  </si>
  <si>
    <t>（必要な事項のみ記入）</t>
    <rPh sb="1" eb="3">
      <t>ヒツヨウ</t>
    </rPh>
    <rPh sb="4" eb="6">
      <t>ジコウ</t>
    </rPh>
    <rPh sb="8" eb="10">
      <t>キニュウ</t>
    </rPh>
    <phoneticPr fontId="1"/>
  </si>
  <si>
    <t>②各種目の合計</t>
    <rPh sb="1" eb="4">
      <t>カクシュモク</t>
    </rPh>
    <rPh sb="5" eb="7">
      <t>ゴウケイ</t>
    </rPh>
    <phoneticPr fontId="1"/>
  </si>
  <si>
    <t>点</t>
    <rPh sb="0" eb="1">
      <t>テン</t>
    </rPh>
    <phoneticPr fontId="1"/>
  </si>
  <si>
    <t>☜４０００点以上であること</t>
    <rPh sb="5" eb="6">
      <t>テン</t>
    </rPh>
    <rPh sb="6" eb="8">
      <t>イジョウ</t>
    </rPh>
    <phoneticPr fontId="1"/>
  </si>
  <si>
    <t>５種目以内
の合計得点</t>
    <rPh sb="1" eb="3">
      <t>シュモク</t>
    </rPh>
    <rPh sb="3" eb="5">
      <t>イナイ</t>
    </rPh>
    <rPh sb="7" eb="9">
      <t>ゴウケイ</t>
    </rPh>
    <rPh sb="9" eb="11">
      <t>トクテン</t>
    </rPh>
    <phoneticPr fontId="1"/>
  </si>
  <si>
    <t>☝2650点以上</t>
    <rPh sb="5" eb="6">
      <t>テン</t>
    </rPh>
    <rPh sb="6" eb="8">
      <t>イジョウ</t>
    </rPh>
    <phoneticPr fontId="1"/>
  </si>
  <si>
    <t>☜３１５０点以上であること</t>
    <rPh sb="5" eb="6">
      <t>テン</t>
    </rPh>
    <rPh sb="6" eb="8">
      <t>イジョウ</t>
    </rPh>
    <phoneticPr fontId="1"/>
  </si>
  <si>
    <t>高等学校</t>
    <rPh sb="0" eb="2">
      <t>コウトウ</t>
    </rPh>
    <rPh sb="2" eb="4">
      <t>ガッコウ</t>
    </rPh>
    <phoneticPr fontId="1"/>
  </si>
  <si>
    <t>　　　　　但し、追風4.0ｍ以内の公認競技会の記録に限る</t>
    <rPh sb="5" eb="6">
      <t>タダ</t>
    </rPh>
    <rPh sb="8" eb="10">
      <t>オイカゼ</t>
    </rPh>
    <rPh sb="14" eb="16">
      <t>イナイ</t>
    </rPh>
    <rPh sb="17" eb="19">
      <t>コウニン</t>
    </rPh>
    <rPh sb="19" eb="22">
      <t>キョウギカイ</t>
    </rPh>
    <rPh sb="23" eb="25">
      <t>キロク</t>
    </rPh>
    <rPh sb="26" eb="27">
      <t>カギ</t>
    </rPh>
    <phoneticPr fontId="1"/>
  </si>
  <si>
    <r>
      <t>③その他</t>
    </r>
    <r>
      <rPr>
        <sz val="11"/>
        <color theme="1"/>
        <rFont val="ＭＳ Ｐ明朝"/>
        <family val="1"/>
        <charset val="128"/>
      </rPr>
      <t>（記述にて記入）</t>
    </r>
    <rPh sb="3" eb="4">
      <t>タ</t>
    </rPh>
    <rPh sb="5" eb="7">
      <t>キジュツ</t>
    </rPh>
    <rPh sb="9" eb="11">
      <t>キニュウ</t>
    </rPh>
    <phoneticPr fontId="1"/>
  </si>
  <si>
    <t>③その他（記述にて記入）</t>
    <rPh sb="3" eb="4">
      <t>タ</t>
    </rPh>
    <rPh sb="5" eb="7">
      <t>キジュツ</t>
    </rPh>
    <rPh sb="9" eb="11">
      <t>キニュウ</t>
    </rPh>
    <phoneticPr fontId="1"/>
  </si>
  <si>
    <t>各支部予選会申し込み期日までに、本票を作成する。</t>
    <rPh sb="0" eb="3">
      <t>カクシブ</t>
    </rPh>
    <rPh sb="3" eb="6">
      <t>ヨセンカイ</t>
    </rPh>
    <rPh sb="6" eb="7">
      <t>モウ</t>
    </rPh>
    <rPh sb="8" eb="9">
      <t>コ</t>
    </rPh>
    <rPh sb="10" eb="12">
      <t>キジツ</t>
    </rPh>
    <rPh sb="16" eb="17">
      <t>ホン</t>
    </rPh>
    <rPh sb="17" eb="18">
      <t>ヒョウ</t>
    </rPh>
    <rPh sb="19" eb="21">
      <t>サクセイ</t>
    </rPh>
    <phoneticPr fontId="1"/>
  </si>
  <si>
    <t>本票を各支部予選会申し込み期日までに『各支部申込担当者（支部長）』へFAX送信する。</t>
    <rPh sb="0" eb="1">
      <t>ホン</t>
    </rPh>
    <rPh sb="1" eb="2">
      <t>ヒョウ</t>
    </rPh>
    <rPh sb="3" eb="6">
      <t>カクシブ</t>
    </rPh>
    <rPh sb="6" eb="9">
      <t>ヨセンカイ</t>
    </rPh>
    <rPh sb="9" eb="10">
      <t>モウ</t>
    </rPh>
    <rPh sb="11" eb="12">
      <t>コ</t>
    </rPh>
    <rPh sb="13" eb="15">
      <t>キジツ</t>
    </rPh>
    <rPh sb="19" eb="22">
      <t>カクシブ</t>
    </rPh>
    <rPh sb="22" eb="24">
      <t>モウシコミ</t>
    </rPh>
    <rPh sb="24" eb="27">
      <t>タントウシャ</t>
    </rPh>
    <rPh sb="28" eb="31">
      <t>シブチョウ</t>
    </rPh>
    <rPh sb="37" eb="39">
      <t>ソウシン</t>
    </rPh>
    <phoneticPr fontId="1"/>
  </si>
  <si>
    <t>申込担当者</t>
    <rPh sb="0" eb="2">
      <t>モウシコミ</t>
    </rPh>
    <rPh sb="2" eb="5">
      <t>タントウシャ</t>
    </rPh>
    <phoneticPr fontId="1"/>
  </si>
  <si>
    <t>緊急連絡先</t>
    <rPh sb="0" eb="2">
      <t>キンキュウ</t>
    </rPh>
    <rPh sb="2" eb="5">
      <t>レンラクサキ</t>
    </rPh>
    <phoneticPr fontId="1"/>
  </si>
  <si>
    <t>【出場の要件】　下記の要件を満たしていなければ、申し込みをすることができない。</t>
    <rPh sb="1" eb="3">
      <t>シュツジョウ</t>
    </rPh>
    <rPh sb="4" eb="6">
      <t>ヨウケン</t>
    </rPh>
    <rPh sb="8" eb="10">
      <t>カキ</t>
    </rPh>
    <rPh sb="11" eb="13">
      <t>ヨウケン</t>
    </rPh>
    <rPh sb="14" eb="15">
      <t>ミ</t>
    </rPh>
    <rPh sb="24" eb="25">
      <t>モウ</t>
    </rPh>
    <rPh sb="26" eb="27">
      <t>コ</t>
    </rPh>
    <phoneticPr fontId="1"/>
  </si>
  <si>
    <t>↓</t>
    <phoneticPr fontId="1"/>
  </si>
  <si>
    <t>　　①公認競技会において、右記の標準記録を突破したもの。</t>
    <rPh sb="3" eb="5">
      <t>コウニン</t>
    </rPh>
    <rPh sb="5" eb="7">
      <t>キョウギ</t>
    </rPh>
    <rPh sb="7" eb="8">
      <t>カイ</t>
    </rPh>
    <rPh sb="13" eb="15">
      <t>ウキ</t>
    </rPh>
    <rPh sb="16" eb="18">
      <t>ヒョウジュン</t>
    </rPh>
    <rPh sb="18" eb="20">
      <t>キロク</t>
    </rPh>
    <rPh sb="21" eb="23">
      <t>トッパ</t>
    </rPh>
    <phoneticPr fontId="1"/>
  </si>
  <si>
    <t>男子八種競技：４０００点　　　女子七種競技：３１５０点</t>
    <phoneticPr fontId="1"/>
  </si>
  <si>
    <t>風</t>
    <rPh sb="0" eb="1">
      <t>カゼ</t>
    </rPh>
    <phoneticPr fontId="1"/>
  </si>
  <si>
    <t>七種競技</t>
    <rPh sb="0" eb="1">
      <t>ナナ</t>
    </rPh>
    <rPh sb="1" eb="2">
      <t>シュ</t>
    </rPh>
    <rPh sb="2" eb="4">
      <t>キョウギ</t>
    </rPh>
    <phoneticPr fontId="1"/>
  </si>
  <si>
    <t>得点計算は、
こちらのQRコードを
利用ください→→→</t>
    <rPh sb="0" eb="2">
      <t>トクテン</t>
    </rPh>
    <rPh sb="2" eb="4">
      <t>ケイサン</t>
    </rPh>
    <rPh sb="18" eb="20">
      <t>リヨウ</t>
    </rPh>
    <phoneticPr fontId="1"/>
  </si>
  <si>
    <t>【注意事項】</t>
    <rPh sb="1" eb="3">
      <t>チュウイ</t>
    </rPh>
    <rPh sb="3" eb="5">
      <t>ジコウ</t>
    </rPh>
    <phoneticPr fontId="1"/>
  </si>
  <si>
    <t>※支部予選会エントリー完了時に、専門委員長（石井先生）から各支部長へ出場者一覧表を提示します。</t>
    <rPh sb="1" eb="3">
      <t>シブ</t>
    </rPh>
    <rPh sb="3" eb="5">
      <t>ヨセン</t>
    </rPh>
    <rPh sb="5" eb="6">
      <t>カイ</t>
    </rPh>
    <rPh sb="11" eb="13">
      <t>カンリョウ</t>
    </rPh>
    <rPh sb="13" eb="14">
      <t>ジ</t>
    </rPh>
    <rPh sb="16" eb="18">
      <t>センモン</t>
    </rPh>
    <rPh sb="18" eb="21">
      <t>イインチョウ</t>
    </rPh>
    <rPh sb="22" eb="24">
      <t>イシイ</t>
    </rPh>
    <rPh sb="24" eb="26">
      <t>センセイ</t>
    </rPh>
    <rPh sb="29" eb="33">
      <t>カクシブチョウ</t>
    </rPh>
    <rPh sb="34" eb="37">
      <t>シュツジョウシャ</t>
    </rPh>
    <rPh sb="37" eb="39">
      <t>イチラン</t>
    </rPh>
    <rPh sb="39" eb="40">
      <t>ヒョウ</t>
    </rPh>
    <rPh sb="41" eb="43">
      <t>テイジ</t>
    </rPh>
    <phoneticPr fontId="1"/>
  </si>
  <si>
    <t>　・同一種目へ複数名（3名以内）が出場する場合は、必要枚数を提出ください。</t>
    <rPh sb="2" eb="4">
      <t>ドウイツ</t>
    </rPh>
    <rPh sb="4" eb="6">
      <t>シュモク</t>
    </rPh>
    <rPh sb="7" eb="9">
      <t>フクスウ</t>
    </rPh>
    <rPh sb="9" eb="10">
      <t>メイ</t>
    </rPh>
    <rPh sb="12" eb="13">
      <t>メイ</t>
    </rPh>
    <rPh sb="13" eb="15">
      <t>イナイ</t>
    </rPh>
    <rPh sb="17" eb="19">
      <t>シュツジョウ</t>
    </rPh>
    <rPh sb="21" eb="23">
      <t>バアイ</t>
    </rPh>
    <rPh sb="25" eb="27">
      <t>ヒツヨウ</t>
    </rPh>
    <rPh sb="27" eb="29">
      <t>マイスウ</t>
    </rPh>
    <rPh sb="30" eb="32">
      <t>テイシュツ</t>
    </rPh>
    <phoneticPr fontId="1"/>
  </si>
  <si>
    <t xml:space="preserve"> 学  校  名  ：</t>
    <rPh sb="1" eb="2">
      <t>ガク</t>
    </rPh>
    <rPh sb="4" eb="5">
      <t>コウ</t>
    </rPh>
    <rPh sb="7" eb="8">
      <t>ナ</t>
    </rPh>
    <phoneticPr fontId="1"/>
  </si>
  <si>
    <t>【出場の手続き】　下記のStep１～４の全ての手続きを行うこと。Step５が必要な場合には、申し込み担当者から連絡があります。</t>
    <rPh sb="1" eb="3">
      <t>シュツジョウ</t>
    </rPh>
    <rPh sb="4" eb="6">
      <t>テツヅ</t>
    </rPh>
    <rPh sb="9" eb="11">
      <t>カキ</t>
    </rPh>
    <rPh sb="20" eb="21">
      <t>スベ</t>
    </rPh>
    <rPh sb="23" eb="25">
      <t>テツヅ</t>
    </rPh>
    <rPh sb="27" eb="28">
      <t>オコナ</t>
    </rPh>
    <rPh sb="38" eb="40">
      <t>ヒツヨウ</t>
    </rPh>
    <rPh sb="41" eb="43">
      <t>バアイ</t>
    </rPh>
    <rPh sb="46" eb="47">
      <t>モウ</t>
    </rPh>
    <rPh sb="48" eb="49">
      <t>コ</t>
    </rPh>
    <rPh sb="50" eb="53">
      <t>タントウシャ</t>
    </rPh>
    <rPh sb="55" eb="57">
      <t>レンラク</t>
    </rPh>
    <phoneticPr fontId="1"/>
  </si>
  <si>
    <t>出場が認められなかった場合には、別種目へのエントリーを行うことができる。（支部長より連絡あり、早急に！）</t>
    <rPh sb="0" eb="2">
      <t>シュツジョウ</t>
    </rPh>
    <rPh sb="3" eb="4">
      <t>ミト</t>
    </rPh>
    <rPh sb="11" eb="13">
      <t>バアイ</t>
    </rPh>
    <rPh sb="16" eb="17">
      <t>ベツ</t>
    </rPh>
    <rPh sb="17" eb="19">
      <t>シュモク</t>
    </rPh>
    <rPh sb="27" eb="28">
      <t>オコナ</t>
    </rPh>
    <rPh sb="37" eb="40">
      <t>シブチョウ</t>
    </rPh>
    <rPh sb="42" eb="44">
      <t>レンラク</t>
    </rPh>
    <rPh sb="47" eb="49">
      <t>ソウキュウ</t>
    </rPh>
    <phoneticPr fontId="1"/>
  </si>
  <si>
    <t>　・ファイルをデータでダウンロードされた場合は、塗りつぶしの部分に入力することで、自動で得点計算がされます。（マウスをセルに合わせると入力例が表示されます）</t>
    <rPh sb="20" eb="22">
      <t>バアイ</t>
    </rPh>
    <rPh sb="24" eb="25">
      <t>ヌ</t>
    </rPh>
    <rPh sb="30" eb="32">
      <t>ブブン</t>
    </rPh>
    <rPh sb="33" eb="35">
      <t>ニュウリョク</t>
    </rPh>
    <rPh sb="41" eb="43">
      <t>ジドウ</t>
    </rPh>
    <rPh sb="44" eb="46">
      <t>トクテン</t>
    </rPh>
    <rPh sb="46" eb="48">
      <t>ケイサン</t>
    </rPh>
    <rPh sb="62" eb="63">
      <t>ア</t>
    </rPh>
    <rPh sb="67" eb="69">
      <t>ニュウリョク</t>
    </rPh>
    <rPh sb="69" eb="70">
      <t>レイ</t>
    </rPh>
    <rPh sb="71" eb="73">
      <t>ヒョウジ</t>
    </rPh>
    <phoneticPr fontId="1"/>
  </si>
  <si>
    <t>　　②混成競技の各種目のうち、合計得点が下記の標準記録を突破したもの。</t>
    <rPh sb="3" eb="5">
      <t>コンセイ</t>
    </rPh>
    <rPh sb="5" eb="7">
      <t>キョウギ</t>
    </rPh>
    <rPh sb="8" eb="11">
      <t>カクシュモク</t>
    </rPh>
    <rPh sb="15" eb="17">
      <t>ゴウケイ</t>
    </rPh>
    <rPh sb="17" eb="19">
      <t>トクテン</t>
    </rPh>
    <rPh sb="20" eb="22">
      <t>カキ</t>
    </rPh>
    <rPh sb="23" eb="25">
      <t>ヒョウジュン</t>
    </rPh>
    <rPh sb="25" eb="27">
      <t>キロク</t>
    </rPh>
    <rPh sb="28" eb="30">
      <t>トッパ</t>
    </rPh>
    <phoneticPr fontId="1"/>
  </si>
  <si>
    <t>男子：５種目で２６５０点　　　女子：４種目で１９００点</t>
    <rPh sb="0" eb="2">
      <t>ダンシ</t>
    </rPh>
    <rPh sb="4" eb="6">
      <t>シュモク</t>
    </rPh>
    <rPh sb="11" eb="12">
      <t>テン</t>
    </rPh>
    <rPh sb="15" eb="17">
      <t>ジョシ</t>
    </rPh>
    <rPh sb="19" eb="21">
      <t>シュモク</t>
    </rPh>
    <rPh sb="26" eb="27">
      <t>テン</t>
    </rPh>
    <phoneticPr fontId="1"/>
  </si>
  <si>
    <t>☝1900点以上</t>
    <rPh sb="5" eb="6">
      <t>テン</t>
    </rPh>
    <rPh sb="6" eb="8">
      <t>イジョウ</t>
    </rPh>
    <phoneticPr fontId="1"/>
  </si>
  <si>
    <t>４種目以内
の合計得点</t>
    <rPh sb="1" eb="3">
      <t>シュモク</t>
    </rPh>
    <rPh sb="3" eb="5">
      <t>イナイ</t>
    </rPh>
    <rPh sb="7" eb="9">
      <t>ゴウケイ</t>
    </rPh>
    <rPh sb="9" eb="11">
      <t>トクテン</t>
    </rPh>
    <phoneticPr fontId="1"/>
  </si>
  <si>
    <t>　　　‣競技運営上、男女各24名を目安とし、出場者が多数の場合は、①、②、③の順で優先順位をつけ、上位記録者から出場を認める。</t>
    <rPh sb="4" eb="6">
      <t>キョウギ</t>
    </rPh>
    <rPh sb="6" eb="8">
      <t>ウンエイ</t>
    </rPh>
    <rPh sb="8" eb="9">
      <t>ジョウ</t>
    </rPh>
    <rPh sb="10" eb="12">
      <t>ダンジョ</t>
    </rPh>
    <rPh sb="12" eb="13">
      <t>カク</t>
    </rPh>
    <rPh sb="15" eb="16">
      <t>メイ</t>
    </rPh>
    <rPh sb="17" eb="19">
      <t>メヤス</t>
    </rPh>
    <rPh sb="22" eb="25">
      <t>シュツジョウシャ</t>
    </rPh>
    <rPh sb="26" eb="28">
      <t>タスウ</t>
    </rPh>
    <rPh sb="29" eb="31">
      <t>バアイ</t>
    </rPh>
    <rPh sb="39" eb="40">
      <t>ジュン</t>
    </rPh>
    <rPh sb="41" eb="43">
      <t>ユウセン</t>
    </rPh>
    <rPh sb="43" eb="45">
      <t>ジュンイ</t>
    </rPh>
    <rPh sb="49" eb="51">
      <t>ジョウイ</t>
    </rPh>
    <rPh sb="51" eb="54">
      <t>キロクシャ</t>
    </rPh>
    <rPh sb="56" eb="58">
      <t>シュツジョウ</t>
    </rPh>
    <rPh sb="59" eb="60">
      <t>ミト</t>
    </rPh>
    <phoneticPr fontId="1"/>
  </si>
  <si>
    <r>
      <t>　     ‣②の種目のうち</t>
    </r>
    <r>
      <rPr>
        <u/>
        <sz val="12"/>
        <rFont val="ＭＳ Ｐ明朝"/>
        <family val="1"/>
        <charset val="128"/>
      </rPr>
      <t>『1種目に限り』</t>
    </r>
    <r>
      <rPr>
        <sz val="12"/>
        <rFont val="ＭＳ Ｐ明朝"/>
        <family val="1"/>
        <charset val="128"/>
      </rPr>
      <t>練習等で測定した記録を採用することができ、②の合計得点を上回る場合は、特別措置として出場要件を満たすものとする</t>
    </r>
    <rPh sb="9" eb="11">
      <t>シュモク</t>
    </rPh>
    <rPh sb="16" eb="18">
      <t>シュモク</t>
    </rPh>
    <rPh sb="19" eb="20">
      <t>カギ</t>
    </rPh>
    <rPh sb="22" eb="24">
      <t>レンシュウ</t>
    </rPh>
    <rPh sb="24" eb="25">
      <t>トウ</t>
    </rPh>
    <rPh sb="26" eb="28">
      <t>ソクテイ</t>
    </rPh>
    <rPh sb="30" eb="32">
      <t>キロク</t>
    </rPh>
    <rPh sb="33" eb="35">
      <t>サイヨウ</t>
    </rPh>
    <rPh sb="45" eb="47">
      <t>ゴウケイ</t>
    </rPh>
    <rPh sb="47" eb="49">
      <t>トクテン</t>
    </rPh>
    <rPh sb="50" eb="52">
      <t>ウワマワ</t>
    </rPh>
    <rPh sb="53" eb="55">
      <t>バアイ</t>
    </rPh>
    <rPh sb="57" eb="59">
      <t>トクベツ</t>
    </rPh>
    <rPh sb="59" eb="61">
      <t>ソチ</t>
    </rPh>
    <rPh sb="64" eb="66">
      <t>シュツジョウ</t>
    </rPh>
    <rPh sb="66" eb="68">
      <t>ヨウケン</t>
    </rPh>
    <rPh sb="69" eb="70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</si>
</sst>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HGS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HGS創英角ﾎﾟｯﾌﾟ体"/>
      <family val="3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MS UI Gothic"/>
      <family val="3"/>
      <charset val="128"/>
    </font>
    <font>
      <b/>
      <sz val="22"/>
      <color theme="1"/>
      <name val="ＭＳ Ｐ明朝"/>
      <family val="1"/>
      <charset val="128"/>
    </font>
    <font>
      <i/>
      <u/>
      <sz val="11"/>
      <color theme="1"/>
      <name val="ＭＳ Ｐ明朝"/>
      <family val="1"/>
      <charset val="128"/>
    </font>
    <font>
      <sz val="20"/>
      <color theme="1"/>
      <name val="HGS創英角ｺﾞｼｯｸUB"/>
      <family val="3"/>
      <charset val="128"/>
    </font>
    <font>
      <sz val="9"/>
      <color indexed="8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44" xfId="0" applyFont="1" applyBorder="1" applyAlignment="1">
      <alignment vertical="top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27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4" fillId="2" borderId="10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46" xfId="0" applyFont="1" applyFill="1" applyBorder="1" applyAlignment="1" applyProtection="1">
      <alignment horizontal="left" vertical="center" shrinkToFit="1"/>
      <protection locked="0"/>
    </xf>
    <xf numFmtId="0" fontId="2" fillId="2" borderId="23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2" fontId="2" fillId="2" borderId="34" xfId="0" applyNumberFormat="1" applyFont="1" applyFill="1" applyBorder="1" applyAlignment="1" applyProtection="1">
      <alignment horizontal="center" vertical="center"/>
      <protection locked="0"/>
    </xf>
    <xf numFmtId="2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44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 textRotation="255"/>
    </xf>
    <xf numFmtId="0" fontId="12" fillId="0" borderId="0" xfId="0" applyFont="1" applyAlignment="1">
      <alignment horizontal="left" vertical="center" textRotation="255"/>
    </xf>
    <xf numFmtId="0" fontId="12" fillId="0" borderId="41" xfId="0" applyFont="1" applyBorder="1" applyAlignment="1">
      <alignment horizontal="left" vertical="center" textRotation="255"/>
    </xf>
    <xf numFmtId="0" fontId="2" fillId="0" borderId="41" xfId="0" applyFont="1" applyBorder="1" applyAlignment="1">
      <alignment horizontal="left" vertical="center" textRotation="255"/>
    </xf>
    <xf numFmtId="0" fontId="2" fillId="0" borderId="43" xfId="0" applyFont="1" applyBorder="1" applyAlignment="1">
      <alignment horizontal="left" vertical="center" textRotation="255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4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14</xdr:row>
      <xdr:rowOff>19050</xdr:rowOff>
    </xdr:from>
    <xdr:to>
      <xdr:col>17</xdr:col>
      <xdr:colOff>0</xdr:colOff>
      <xdr:row>18</xdr:row>
      <xdr:rowOff>1</xdr:rowOff>
    </xdr:to>
    <xdr:pic>
      <xdr:nvPicPr>
        <xdr:cNvPr id="3" name="図 2" descr="https://www.athletepit.com/apsystem/M0800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22955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171450</xdr:colOff>
      <xdr:row>19</xdr:row>
      <xdr:rowOff>19051</xdr:rowOff>
    </xdr:from>
    <xdr:to>
      <xdr:col>16</xdr:col>
      <xdr:colOff>114298</xdr:colOff>
      <xdr:row>22</xdr:row>
      <xdr:rowOff>190499</xdr:rowOff>
    </xdr:to>
    <xdr:pic>
      <xdr:nvPicPr>
        <xdr:cNvPr id="4" name="図 3" descr="https://www.athletepit.com/apsystem/M0701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352801"/>
          <a:ext cx="866773" cy="866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1134718</xdr:colOff>
      <xdr:row>27</xdr:row>
      <xdr:rowOff>231913</xdr:rowOff>
    </xdr:from>
    <xdr:to>
      <xdr:col>3</xdr:col>
      <xdr:colOff>41408</xdr:colOff>
      <xdr:row>32</xdr:row>
      <xdr:rowOff>16573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598544" y="5605670"/>
          <a:ext cx="304794" cy="1076746"/>
          <a:chOff x="1581978" y="5499652"/>
          <a:chExt cx="306451" cy="1093312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581978" y="6336196"/>
            <a:ext cx="165652" cy="0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V="1">
            <a:off x="1739348" y="5499652"/>
            <a:ext cx="0" cy="1093305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731065" y="5499652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1734373" y="5966784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1739342" y="6584681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1134717</xdr:colOff>
      <xdr:row>35</xdr:row>
      <xdr:rowOff>223630</xdr:rowOff>
    </xdr:from>
    <xdr:to>
      <xdr:col>3</xdr:col>
      <xdr:colOff>41407</xdr:colOff>
      <xdr:row>40</xdr:row>
      <xdr:rowOff>8290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598543" y="7452691"/>
          <a:ext cx="304794" cy="1076747"/>
          <a:chOff x="1581978" y="5499652"/>
          <a:chExt cx="306451" cy="1093312"/>
        </a:xfrm>
      </xdr:grpSpPr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1581978" y="6336196"/>
            <a:ext cx="165652" cy="0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flipV="1">
            <a:off x="1739348" y="5499652"/>
            <a:ext cx="0" cy="1093305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1731065" y="5499652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1734373" y="5966784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739342" y="6584681"/>
            <a:ext cx="149087" cy="8283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zoomScale="115" zoomScaleNormal="115" workbookViewId="0">
      <selection activeCell="D14" sqref="D14"/>
    </sheetView>
  </sheetViews>
  <sheetFormatPr defaultColWidth="9" defaultRowHeight="13.2"/>
  <cols>
    <col min="1" max="1" width="6.09765625" style="1" customWidth="1"/>
    <col min="2" max="2" width="15.09765625" style="1" customWidth="1"/>
    <col min="3" max="3" width="3.19921875" style="1" customWidth="1"/>
    <col min="4" max="4" width="15.59765625" style="1" customWidth="1"/>
    <col min="5" max="5" width="8.59765625" style="1" customWidth="1"/>
    <col min="6" max="6" width="6.5" style="1" customWidth="1"/>
    <col min="7" max="7" width="8.59765625" style="1" customWidth="1"/>
    <col min="8" max="8" width="6.5" style="1" customWidth="1"/>
    <col min="9" max="14" width="8.59765625" style="1" customWidth="1"/>
    <col min="15" max="15" width="10.3984375" style="1" customWidth="1"/>
    <col min="16" max="16" width="12.09765625" style="1" bestFit="1" customWidth="1"/>
    <col min="17" max="17" width="1.69921875" style="1" customWidth="1"/>
    <col min="18" max="16384" width="9" style="1"/>
  </cols>
  <sheetData>
    <row r="1" spans="1:17" ht="23.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5.25" customHeight="1" thickBot="1"/>
    <row r="3" spans="1:17" ht="15" thickBot="1">
      <c r="A3" s="15" t="s">
        <v>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19.5" customHeight="1" thickBot="1">
      <c r="A4" s="18"/>
      <c r="B4" s="14" t="s">
        <v>47</v>
      </c>
      <c r="J4" s="88" t="s">
        <v>48</v>
      </c>
      <c r="K4" s="89"/>
      <c r="L4" s="89"/>
      <c r="M4" s="89"/>
      <c r="N4" s="89"/>
      <c r="O4" s="89"/>
      <c r="P4" s="90"/>
      <c r="Q4" s="19"/>
    </row>
    <row r="5" spans="1:17" ht="6" customHeight="1">
      <c r="A5" s="18"/>
      <c r="Q5" s="19"/>
    </row>
    <row r="6" spans="1:17" ht="16.8" thickBot="1">
      <c r="A6" s="18"/>
      <c r="B6" s="14" t="s">
        <v>59</v>
      </c>
      <c r="Q6" s="26"/>
    </row>
    <row r="7" spans="1:17" ht="19.5" customHeight="1" thickBot="1">
      <c r="A7" s="18"/>
      <c r="B7" s="30" t="s">
        <v>38</v>
      </c>
      <c r="H7" s="88" t="s">
        <v>60</v>
      </c>
      <c r="I7" s="89"/>
      <c r="J7" s="89"/>
      <c r="K7" s="89"/>
      <c r="L7" s="89"/>
      <c r="M7" s="89"/>
      <c r="N7" s="89"/>
      <c r="O7" s="90"/>
      <c r="Q7" s="19"/>
    </row>
    <row r="8" spans="1:17" ht="6" customHeight="1">
      <c r="A8" s="18"/>
      <c r="Q8" s="19"/>
    </row>
    <row r="9" spans="1:17" ht="16.2">
      <c r="A9" s="18"/>
      <c r="B9" s="14" t="s">
        <v>1</v>
      </c>
      <c r="Q9" s="19"/>
    </row>
    <row r="10" spans="1:17" ht="14.4">
      <c r="A10" s="18"/>
      <c r="B10" s="107" t="s">
        <v>64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</row>
    <row r="11" spans="1:17" ht="14.4">
      <c r="A11" s="18"/>
      <c r="B11" s="109" t="s">
        <v>21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</row>
    <row r="12" spans="1:17" ht="14.4">
      <c r="A12" s="18"/>
      <c r="B12" s="109" t="s">
        <v>63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</row>
    <row r="13" spans="1:17" ht="6" customHeight="1" thickBo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</row>
    <row r="14" spans="1:17" ht="13.8" thickBot="1"/>
    <row r="15" spans="1:17" ht="18.75" customHeight="1">
      <c r="A15" s="15" t="s">
        <v>56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99" t="s">
        <v>51</v>
      </c>
      <c r="O15" s="100"/>
      <c r="P15" s="94" t="s">
        <v>23</v>
      </c>
      <c r="Q15" s="17"/>
    </row>
    <row r="16" spans="1:17" ht="17.25" customHeight="1">
      <c r="A16" s="18"/>
      <c r="B16" s="23" t="s">
        <v>14</v>
      </c>
      <c r="C16" s="1" t="s">
        <v>41</v>
      </c>
      <c r="N16" s="101"/>
      <c r="O16" s="102"/>
      <c r="P16" s="95"/>
      <c r="Q16" s="19"/>
    </row>
    <row r="17" spans="1:17" ht="17.25" customHeight="1" thickBot="1">
      <c r="A17" s="18"/>
      <c r="B17" s="23" t="s">
        <v>15</v>
      </c>
      <c r="C17" s="1" t="s">
        <v>42</v>
      </c>
      <c r="N17" s="103"/>
      <c r="O17" s="104"/>
      <c r="P17" s="95"/>
      <c r="Q17" s="19"/>
    </row>
    <row r="18" spans="1:17" ht="17.25" customHeight="1">
      <c r="A18" s="18"/>
      <c r="B18" s="23" t="s">
        <v>16</v>
      </c>
      <c r="C18" s="1" t="s">
        <v>3</v>
      </c>
      <c r="N18" s="31"/>
      <c r="O18" s="31"/>
      <c r="P18" s="96"/>
      <c r="Q18" s="19"/>
    </row>
    <row r="19" spans="1:17" ht="17.25" customHeight="1">
      <c r="A19" s="18"/>
      <c r="B19" s="23" t="s">
        <v>17</v>
      </c>
      <c r="C19" s="1" t="s">
        <v>2</v>
      </c>
      <c r="N19" s="31"/>
      <c r="O19" s="31"/>
      <c r="P19" s="18"/>
      <c r="Q19" s="19"/>
    </row>
    <row r="20" spans="1:17" ht="19.2">
      <c r="A20" s="18"/>
      <c r="B20" s="24" t="s">
        <v>46</v>
      </c>
      <c r="G20" s="105" t="s">
        <v>53</v>
      </c>
      <c r="H20" s="105"/>
      <c r="I20" s="105"/>
      <c r="J20" s="105"/>
      <c r="K20" s="105"/>
      <c r="L20" s="105"/>
      <c r="M20" s="105"/>
      <c r="N20" s="105"/>
      <c r="O20" s="106"/>
      <c r="P20" s="97" t="s">
        <v>50</v>
      </c>
      <c r="Q20" s="19"/>
    </row>
    <row r="21" spans="1:17" ht="17.25" customHeight="1">
      <c r="A21" s="18"/>
      <c r="B21" s="25" t="s">
        <v>18</v>
      </c>
      <c r="C21" s="1" t="s">
        <v>57</v>
      </c>
      <c r="N21" s="31"/>
      <c r="O21" s="31"/>
      <c r="P21" s="97"/>
      <c r="Q21" s="19"/>
    </row>
    <row r="22" spans="1:17" ht="19.2">
      <c r="A22" s="18"/>
      <c r="B22" s="24" t="s">
        <v>46</v>
      </c>
      <c r="N22" s="31"/>
      <c r="O22" s="31"/>
      <c r="P22" s="97"/>
      <c r="Q22" s="19"/>
    </row>
    <row r="23" spans="1:17" ht="17.25" customHeight="1" thickBot="1">
      <c r="A23" s="20"/>
      <c r="B23" s="93" t="s">
        <v>4</v>
      </c>
      <c r="C23" s="93"/>
      <c r="D23" s="93"/>
      <c r="E23" s="21"/>
      <c r="F23" s="21"/>
      <c r="G23" s="21"/>
      <c r="H23" s="21"/>
      <c r="I23" s="21"/>
      <c r="J23" s="21"/>
      <c r="K23" s="21"/>
      <c r="L23" s="21"/>
      <c r="M23" s="21"/>
      <c r="N23" s="32"/>
      <c r="O23" s="32"/>
      <c r="P23" s="98"/>
      <c r="Q23" s="22"/>
    </row>
    <row r="24" spans="1:17" ht="13.8" thickBot="1"/>
    <row r="25" spans="1:17" ht="28.5" customHeight="1" thickBot="1">
      <c r="A25" s="72" t="s">
        <v>55</v>
      </c>
      <c r="B25" s="72"/>
      <c r="C25" s="81"/>
      <c r="D25" s="82"/>
      <c r="E25" s="91" t="s">
        <v>37</v>
      </c>
      <c r="F25" s="92"/>
      <c r="G25" s="13"/>
      <c r="H25" s="2" t="s">
        <v>43</v>
      </c>
      <c r="I25" s="81"/>
      <c r="J25" s="82"/>
      <c r="L25" s="2" t="s">
        <v>44</v>
      </c>
      <c r="M25" s="83"/>
      <c r="N25" s="84"/>
      <c r="O25" s="85"/>
    </row>
    <row r="26" spans="1:17" ht="9" customHeight="1"/>
    <row r="27" spans="1:17" ht="24" thickBot="1">
      <c r="A27" s="3" t="s">
        <v>23</v>
      </c>
    </row>
    <row r="28" spans="1:17" ht="34.5" customHeight="1" thickBot="1">
      <c r="A28" s="73" t="s">
        <v>27</v>
      </c>
      <c r="B28" s="75"/>
      <c r="D28" s="5" t="s">
        <v>5</v>
      </c>
      <c r="E28" s="51"/>
      <c r="F28" s="52"/>
      <c r="G28" s="53"/>
      <c r="H28" s="1" t="s">
        <v>32</v>
      </c>
      <c r="I28" s="1" t="s">
        <v>33</v>
      </c>
    </row>
    <row r="29" spans="1:17" ht="14.25" customHeight="1" thickBot="1">
      <c r="A29" s="74"/>
      <c r="B29" s="76"/>
      <c r="D29" s="9" t="s">
        <v>31</v>
      </c>
      <c r="E29" s="8" t="s">
        <v>6</v>
      </c>
      <c r="F29" s="27" t="s">
        <v>49</v>
      </c>
      <c r="G29" s="8" t="s">
        <v>7</v>
      </c>
      <c r="H29" s="27" t="s">
        <v>49</v>
      </c>
      <c r="I29" s="6" t="s">
        <v>8</v>
      </c>
      <c r="J29" s="6" t="s">
        <v>9</v>
      </c>
      <c r="K29" s="8" t="s">
        <v>10</v>
      </c>
      <c r="L29" s="27" t="s">
        <v>49</v>
      </c>
      <c r="M29" s="6" t="s">
        <v>11</v>
      </c>
      <c r="N29" s="7" t="s">
        <v>12</v>
      </c>
      <c r="O29" s="8" t="s">
        <v>13</v>
      </c>
      <c r="P29" s="67" t="s">
        <v>34</v>
      </c>
    </row>
    <row r="30" spans="1:17" ht="19.5" customHeight="1" thickBot="1">
      <c r="A30" s="4" t="s">
        <v>28</v>
      </c>
      <c r="B30" s="38"/>
      <c r="D30" s="11" t="s">
        <v>19</v>
      </c>
      <c r="E30" s="39"/>
      <c r="F30" s="40"/>
      <c r="G30" s="39"/>
      <c r="H30" s="40"/>
      <c r="I30" s="41"/>
      <c r="J30" s="41"/>
      <c r="K30" s="46"/>
      <c r="L30" s="40"/>
      <c r="M30" s="41"/>
      <c r="N30" s="42"/>
      <c r="O30" s="43"/>
      <c r="P30" s="68"/>
    </row>
    <row r="31" spans="1:17" ht="19.5" customHeight="1" thickBot="1">
      <c r="A31" s="77" t="s">
        <v>29</v>
      </c>
      <c r="B31" s="78"/>
      <c r="D31" s="10" t="s">
        <v>20</v>
      </c>
      <c r="E31" s="62" t="str">
        <f>IF(E30="","",IF(E30="NM",0,IF(VALUE(E30)&gt;17.83,0,INT(25.4347*(18-VALUE(E30))^1.81))))</f>
        <v/>
      </c>
      <c r="F31" s="63"/>
      <c r="G31" s="62" t="str">
        <f>IF(G30="","",IF(G30="NM",0,IF(VALUE(G30)&lt;2.25,0,INT(0.14354*(VALUE(G30)*100-220)^1.4))))</f>
        <v/>
      </c>
      <c r="H31" s="63"/>
      <c r="I31" s="33" t="str">
        <f>IF(I30="","",IF(I30="NM",0,IF(VALUE(I30)&lt;1.53,0,INT(51.39*(VALUE(I30)-1.5)^1.05))))</f>
        <v/>
      </c>
      <c r="J31" s="33" t="str">
        <f>IF(J30="","",IF(J30="NM",0,IF(VALUE(J30)&gt;81.21,0,INT(1.53775*(82-VALUE(J30))^1.81))))</f>
        <v/>
      </c>
      <c r="K31" s="62" t="str">
        <f>IF(K30="","",IF(K30="NM",0,IF(VALUE(K30)&gt;28.09,0,INT(5.74352*(28.5-VALUE(K30))^1.92))))</f>
        <v/>
      </c>
      <c r="L31" s="63"/>
      <c r="M31" s="33" t="str">
        <f>IF(M30="","",IF(M30="NM",0,IF(VALUE(M30)&lt;7.12,0,INT(10.14*(VALUE(M30)-7)^1.08))))</f>
        <v/>
      </c>
      <c r="N31" s="34" t="str">
        <f>IF(N30="","",IF(N30="NM",0,IF(VALUE(N30)&lt;0.77,0,INT(0.8465*(VALUE(N30)*100-75)^1.42))))</f>
        <v/>
      </c>
      <c r="O31" s="35" t="str">
        <f>IF(O30="","",IF(O30="NM",0,IF(VALUE(LEFT(O30,2))&gt;7,0,INT(0.03768*(480-60*VALUE(MID(O30,1,1))-VALUE(MID(O30,3,2)&amp;"."&amp;MID(O30,6,2)))^1.85))))</f>
        <v/>
      </c>
      <c r="P31" s="36" t="str">
        <f>IF(AND(E31="",G31="",I31="",J31="",K31="",M31="",N31="",O31=""),"",SUM(E31:O31))</f>
        <v/>
      </c>
    </row>
    <row r="32" spans="1:17" ht="15" customHeight="1" thickBot="1">
      <c r="A32" s="70" t="s">
        <v>30</v>
      </c>
      <c r="B32" s="71"/>
      <c r="D32" s="86" t="s">
        <v>39</v>
      </c>
      <c r="E32" s="87"/>
      <c r="F32" s="56"/>
      <c r="G32" s="57"/>
      <c r="H32" s="57"/>
      <c r="I32" s="57"/>
      <c r="J32" s="57"/>
      <c r="K32" s="57"/>
      <c r="L32" s="57"/>
      <c r="M32" s="57"/>
      <c r="N32" s="58"/>
      <c r="P32" s="54" t="s">
        <v>35</v>
      </c>
    </row>
    <row r="33" spans="1:16" ht="15" customHeight="1" thickBot="1">
      <c r="D33" s="49"/>
      <c r="E33" s="50"/>
      <c r="F33" s="59"/>
      <c r="G33" s="60"/>
      <c r="H33" s="60"/>
      <c r="I33" s="60"/>
      <c r="J33" s="60"/>
      <c r="K33" s="60"/>
      <c r="L33" s="60"/>
      <c r="M33" s="60"/>
      <c r="N33" s="61"/>
      <c r="P33" s="55"/>
    </row>
    <row r="34" spans="1:16" ht="6.75" customHeight="1"/>
    <row r="35" spans="1:16" ht="22.5" customHeight="1" thickBot="1">
      <c r="A35" s="3" t="s">
        <v>22</v>
      </c>
    </row>
    <row r="36" spans="1:16" ht="34.5" customHeight="1" thickBot="1">
      <c r="A36" s="73" t="s">
        <v>27</v>
      </c>
      <c r="B36" s="75"/>
      <c r="D36" s="5" t="s">
        <v>5</v>
      </c>
      <c r="E36" s="51"/>
      <c r="F36" s="52"/>
      <c r="G36" s="53"/>
      <c r="H36" s="1" t="s">
        <v>32</v>
      </c>
      <c r="I36" s="1" t="s">
        <v>36</v>
      </c>
    </row>
    <row r="37" spans="1:16" ht="14.25" customHeight="1" thickBot="1">
      <c r="A37" s="74"/>
      <c r="B37" s="76"/>
      <c r="D37" s="28" t="s">
        <v>31</v>
      </c>
      <c r="E37" s="8" t="s">
        <v>24</v>
      </c>
      <c r="F37" s="27" t="s">
        <v>49</v>
      </c>
      <c r="G37" s="79" t="s">
        <v>12</v>
      </c>
      <c r="H37" s="80"/>
      <c r="I37" s="8" t="s">
        <v>8</v>
      </c>
      <c r="J37" s="8" t="s">
        <v>25</v>
      </c>
      <c r="K37" s="27" t="s">
        <v>49</v>
      </c>
      <c r="L37" s="8" t="s">
        <v>7</v>
      </c>
      <c r="M37" s="27" t="s">
        <v>49</v>
      </c>
      <c r="N37" s="8" t="s">
        <v>11</v>
      </c>
      <c r="O37" s="12" t="s">
        <v>26</v>
      </c>
      <c r="P37" s="67" t="s">
        <v>62</v>
      </c>
    </row>
    <row r="38" spans="1:16" ht="19.5" customHeight="1" thickBot="1">
      <c r="A38" s="4" t="s">
        <v>28</v>
      </c>
      <c r="B38" s="38"/>
      <c r="D38" s="29" t="s">
        <v>19</v>
      </c>
      <c r="E38" s="39"/>
      <c r="F38" s="40"/>
      <c r="G38" s="65"/>
      <c r="H38" s="66"/>
      <c r="I38" s="39"/>
      <c r="J38" s="39"/>
      <c r="K38" s="40"/>
      <c r="L38" s="39"/>
      <c r="M38" s="40"/>
      <c r="N38" s="39"/>
      <c r="O38" s="44"/>
      <c r="P38" s="68"/>
    </row>
    <row r="39" spans="1:16" ht="19.5" customHeight="1" thickBot="1">
      <c r="A39" s="77" t="s">
        <v>29</v>
      </c>
      <c r="B39" s="78"/>
      <c r="D39" s="10" t="s">
        <v>20</v>
      </c>
      <c r="E39" s="62" t="str">
        <f>IF(E38="","",IF(E38="NM",0,IF(VALUE(E38)&gt;26.4,0,INT(9.23076*(26.7-VALUE(E38))^1.835))))</f>
        <v/>
      </c>
      <c r="F39" s="63"/>
      <c r="G39" s="62" t="str">
        <f>IF(G38="","",IF(G38="NM",0,IF(VALUE(G38)&lt;0.76,0,INT(1.84523*(VALUE(G38)*100-75)^1.348))))</f>
        <v/>
      </c>
      <c r="H39" s="64"/>
      <c r="I39" s="35" t="str">
        <f>IF(I38="","",IF(I38="NM",0,IF(VALUE(I38)&lt;1.53,0,INT(56.0211*(VALUE(I38)-1.5)^1.05))))</f>
        <v/>
      </c>
      <c r="J39" s="62" t="str">
        <f>IF(J38="","",IF(J38="NM",0,IF(VALUE(J38)&gt;42.08,0,INT(4.99087*(42.5-VALUE(J38))^1.81))))</f>
        <v/>
      </c>
      <c r="K39" s="63"/>
      <c r="L39" s="62" t="str">
        <f>IF(L38="","",IF(L38="NM",0,IF(VALUE(L38)&lt;2.14,0,INT(0.188807*(VALUE(L38)*100-210)^1.41))))</f>
        <v/>
      </c>
      <c r="M39" s="63"/>
      <c r="N39" s="35" t="str">
        <f>IF(N38="","",IF(N38="NM",0,IF(VALUE(N38)&lt;3.88,0,INT(15.9803*(VALUE(N38)-3.8)^1.04))))</f>
        <v/>
      </c>
      <c r="O39" s="37" t="str">
        <f>IF(O38="","",IF(O38="NM",0,IF(VALUE(LEFT(O38,2))&gt;4,0,INT(0.11193*(254-60*VALUE(MID(O38,1,1))-VALUE(MID(O38,3,2)&amp;"."&amp;MID(O38,6,2)))^1.88))))</f>
        <v/>
      </c>
      <c r="P39" s="36" t="str">
        <f>IF(AND(E39="",G39="",I39="",J39="",L39="",N39="",O39=""),"",SUM(E39:O39))</f>
        <v/>
      </c>
    </row>
    <row r="40" spans="1:16" ht="15" customHeight="1" thickBot="1">
      <c r="A40" s="70" t="s">
        <v>30</v>
      </c>
      <c r="B40" s="71"/>
      <c r="D40" s="47" t="s">
        <v>40</v>
      </c>
      <c r="E40" s="48"/>
      <c r="F40" s="56"/>
      <c r="G40" s="57"/>
      <c r="H40" s="57"/>
      <c r="I40" s="57"/>
      <c r="J40" s="57"/>
      <c r="K40" s="57"/>
      <c r="L40" s="57"/>
      <c r="M40" s="57"/>
      <c r="N40" s="58"/>
      <c r="P40" s="54" t="s">
        <v>61</v>
      </c>
    </row>
    <row r="41" spans="1:16" ht="15" customHeight="1" thickBot="1">
      <c r="A41" s="45"/>
      <c r="D41" s="49"/>
      <c r="E41" s="50"/>
      <c r="F41" s="59"/>
      <c r="G41" s="60"/>
      <c r="H41" s="60"/>
      <c r="I41" s="60"/>
      <c r="J41" s="60"/>
      <c r="K41" s="60"/>
      <c r="L41" s="60"/>
      <c r="M41" s="60"/>
      <c r="N41" s="61"/>
      <c r="P41" s="55"/>
    </row>
    <row r="42" spans="1:16" ht="6" customHeight="1"/>
    <row r="43" spans="1:16" ht="14.4">
      <c r="A43" s="30" t="s">
        <v>52</v>
      </c>
    </row>
    <row r="44" spans="1:16" ht="14.4">
      <c r="A44" s="30" t="s">
        <v>54</v>
      </c>
    </row>
    <row r="45" spans="1:16" ht="14.4">
      <c r="A45" s="30" t="s">
        <v>58</v>
      </c>
    </row>
  </sheetData>
  <sheetProtection selectLockedCells="1"/>
  <mergeCells count="43">
    <mergeCell ref="B28:B29"/>
    <mergeCell ref="A31:B31"/>
    <mergeCell ref="J4:P4"/>
    <mergeCell ref="E25:F25"/>
    <mergeCell ref="B23:D23"/>
    <mergeCell ref="P15:P18"/>
    <mergeCell ref="P20:P23"/>
    <mergeCell ref="N15:O17"/>
    <mergeCell ref="E31:F31"/>
    <mergeCell ref="G20:O20"/>
    <mergeCell ref="H7:O7"/>
    <mergeCell ref="B10:Q10"/>
    <mergeCell ref="B11:Q11"/>
    <mergeCell ref="B12:Q12"/>
    <mergeCell ref="A1:Q1"/>
    <mergeCell ref="A40:B40"/>
    <mergeCell ref="A25:B25"/>
    <mergeCell ref="A28:A29"/>
    <mergeCell ref="A36:A37"/>
    <mergeCell ref="B36:B37"/>
    <mergeCell ref="A39:B39"/>
    <mergeCell ref="A32:B32"/>
    <mergeCell ref="G37:H37"/>
    <mergeCell ref="I25:J25"/>
    <mergeCell ref="F32:N33"/>
    <mergeCell ref="M25:O25"/>
    <mergeCell ref="C25:D25"/>
    <mergeCell ref="D32:E33"/>
    <mergeCell ref="K31:L31"/>
    <mergeCell ref="G31:H31"/>
    <mergeCell ref="D40:E41"/>
    <mergeCell ref="E36:G36"/>
    <mergeCell ref="E28:G28"/>
    <mergeCell ref="P40:P41"/>
    <mergeCell ref="P32:P33"/>
    <mergeCell ref="F40:N41"/>
    <mergeCell ref="E39:F39"/>
    <mergeCell ref="G39:H39"/>
    <mergeCell ref="G38:H38"/>
    <mergeCell ref="J39:K39"/>
    <mergeCell ref="L39:M39"/>
    <mergeCell ref="P29:P30"/>
    <mergeCell ref="P37:P38"/>
  </mergeCells>
  <phoneticPr fontId="1"/>
  <printOptions horizontalCentered="1" verticalCentered="1"/>
  <pageMargins left="0.19685039370078741" right="0.19685039370078741" top="0.39370078740157483" bottom="0" header="0.31496062992125984" footer="0.31496062992125984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データ用</vt:lpstr>
      <vt:lpstr>データ用!Print_Area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諭</dc:creator>
  <cp:lastModifiedBy>Administrator</cp:lastModifiedBy>
  <cp:lastPrinted>2023-02-13T23:27:44Z</cp:lastPrinted>
  <dcterms:created xsi:type="dcterms:W3CDTF">2015-06-05T18:19:34Z</dcterms:created>
  <dcterms:modified xsi:type="dcterms:W3CDTF">2023-02-13T23:53:48Z</dcterms:modified>
</cp:coreProperties>
</file>